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6755" windowHeight="10755" activeTab="0"/>
  </bookViews>
  <sheets>
    <sheet name="Funds" sheetId="1" r:id="rId1"/>
    <sheet name="Discrimination" sheetId="2" r:id="rId2"/>
    <sheet name="Exercise" sheetId="3" r:id="rId3"/>
  </sheets>
  <definedNames/>
  <calcPr fullCalcOnLoad="1"/>
</workbook>
</file>

<file path=xl/comments2.xml><?xml version="1.0" encoding="utf-8"?>
<comments xmlns="http://schemas.openxmlformats.org/spreadsheetml/2006/main">
  <authors>
    <author>Shun-Chen Niu</author>
  </authors>
  <commentList>
    <comment ref="D162" authorId="0">
      <text>
        <r>
          <rPr>
            <sz val="8"/>
            <rFont val="Tahoma"/>
            <family val="0"/>
          </rPr>
          <t xml:space="preserve">
This is the sum of cells marked in red above.</t>
        </r>
      </text>
    </comment>
  </commentList>
</comments>
</file>

<file path=xl/sharedStrings.xml><?xml version="1.0" encoding="utf-8"?>
<sst xmlns="http://schemas.openxmlformats.org/spreadsheetml/2006/main" count="117" uniqueCount="96">
  <si>
    <t>p =</t>
  </si>
  <si>
    <t>Mutual Fund Sales</t>
  </si>
  <si>
    <t>In our mutual fund sales example earlier, we considered the number of successful sales</t>
  </si>
  <si>
    <t>out of 4 sales calls, assuming that each call has, independently, a success probability of</t>
  </si>
  <si>
    <t>0.5. This total number of successes, X, has a binomial distribution with parameters 4 and 0.5.</t>
  </si>
  <si>
    <t>Probability Mass Function of X:</t>
  </si>
  <si>
    <t>This can be obtained by applying formula (1) in the notes, as follows.</t>
  </si>
  <si>
    <t>P(x)</t>
  </si>
  <si>
    <t>X=x</t>
  </si>
  <si>
    <t>Number of Calls, n =</t>
  </si>
  <si>
    <t>Success Probability, p =</t>
  </si>
  <si>
    <t>Total =</t>
  </si>
  <si>
    <t>The Excel function BINOMDIST() can also be used directly, as follows.</t>
  </si>
  <si>
    <t>The outputs are of course consistent.</t>
  </si>
  <si>
    <t>E(X) =</t>
  </si>
  <si>
    <t>V(X) =</t>
  </si>
  <si>
    <t>The probability mass function of X is charted to the right.</t>
  </si>
  <si>
    <t>Of course, these can also be computed using the definition of expected</t>
  </si>
  <si>
    <t>One could argue that it may not be realistic to assume that p=0.5.</t>
  </si>
  <si>
    <t>The function is symmetric and unimodal.</t>
  </si>
  <si>
    <t>which is also charted to the right.</t>
  </si>
  <si>
    <t>Notice that the distribution is now skewed to the right.</t>
  </si>
  <si>
    <t>If we further reduce the success probability to:</t>
  </si>
  <si>
    <t>Then,</t>
  </si>
  <si>
    <t>Mean and Variance:</t>
  </si>
  <si>
    <t>The distribution is now extremely skewed to the right.</t>
  </si>
  <si>
    <t>The Effect of p on the Distribution:</t>
  </si>
  <si>
    <t>Similar effects are there when we increase p from 0.5 to 1. The distributions</t>
  </si>
  <si>
    <t>values and variances directly, but it is easier to use the theoretical formula.</t>
  </si>
  <si>
    <t>Using formulas on page 7 of notes, we obtain:</t>
  </si>
  <si>
    <t>Using BINOMDIST() again yields:</t>
  </si>
  <si>
    <t>Suppose now that:</t>
  </si>
  <si>
    <t>Let us revisit this problem and assume instead that:</t>
  </si>
  <si>
    <t>would then be skewed to the left.</t>
  </si>
  <si>
    <t>Discrimination or Not</t>
  </si>
  <si>
    <t>A company hired 10 persons from a pool of qualified candidates. Suppose that</t>
  </si>
  <si>
    <t>The binomial distribution seems applicable to this situation, but let us mentally</t>
  </si>
  <si>
    <t>walk through its canonical assumptions.</t>
  </si>
  <si>
    <t>Each hire can only be a man or a woman, so there are two possible outcomes.</t>
  </si>
  <si>
    <t>It seems reasonable to assume that the hires are independent of one another.</t>
  </si>
  <si>
    <t>Can we assume that the success probability p, of hiring a woman, be constant</t>
  </si>
  <si>
    <t>from trial to trial? The answer to this question depends on the size of the total pool of</t>
  </si>
  <si>
    <t>applicants. If there were only a total of 20 applicants, 6 women and 14 men,</t>
  </si>
  <si>
    <t>then if you hired a woman on the first trial, that would reduce the probability of</t>
  </si>
  <si>
    <t>hiring another woman in the next trial to 5/19, which is smaller than the original</t>
  </si>
  <si>
    <t>as more women are hired. The precise distribution we should work with is the</t>
  </si>
  <si>
    <t>hypergeometric distribution, which was discussed in the lottery example.</t>
  </si>
  <si>
    <t>Thus, the success probabilities vary from trial to trial. However, it can be</t>
  </si>
  <si>
    <t>shown that when the total pool is large, then the hypergeometric distribution can</t>
  </si>
  <si>
    <t>be well approximated by the binomial distribution.</t>
  </si>
  <si>
    <t>applicants can be modeled by the binomial distribution with parameters</t>
  </si>
  <si>
    <t>n =</t>
  </si>
  <si>
    <t>Conclusion: If the applicant pool is large, the number of successful female</t>
  </si>
  <si>
    <t>Let X = number of female hires. Then,</t>
  </si>
  <si>
    <t>Notice that although any value from 0 to 10 is possible, the values are not equally</t>
  </si>
  <si>
    <t>probable. For example, it would not at all seem odd if the firm hired 2, 3, or 4</t>
  </si>
  <si>
    <t>it would seem odd if the firm hired 10 women, since the probability of this outcome</t>
  </si>
  <si>
    <t>is approximately 6 chances in 1,000,000, almost as rare as winning a lottery.</t>
  </si>
  <si>
    <r>
      <t xml:space="preserve">To answer our question, we apply the following </t>
    </r>
    <r>
      <rPr>
        <b/>
        <sz val="10"/>
        <rFont val="Arial"/>
        <family val="2"/>
      </rPr>
      <t>statistical logic</t>
    </r>
    <r>
      <rPr>
        <sz val="10"/>
        <rFont val="Arial"/>
        <family val="0"/>
      </rPr>
      <t>:</t>
    </r>
  </si>
  <si>
    <t>b) If the probability of the observed result or anything more extreme is</t>
  </si>
  <si>
    <t>is suspect.</t>
  </si>
  <si>
    <t>In our example, we observed X=1 and only X=0 is more extreme than X=1. Therefore,</t>
  </si>
  <si>
    <t>p-value =</t>
  </si>
  <si>
    <t>This is roughly a chance of 1 in 7, which may not be considered rare, according to</t>
  </si>
  <si>
    <t>evidence to reject p=0.3.</t>
  </si>
  <si>
    <r>
      <t xml:space="preserve">the standard specifications of 0.05 or 0.01 in a). Hence, we </t>
    </r>
    <r>
      <rPr>
        <b/>
        <sz val="10"/>
        <rFont val="Arial"/>
        <family val="2"/>
      </rPr>
      <t>don't</t>
    </r>
    <r>
      <rPr>
        <sz val="10"/>
        <rFont val="Arial"/>
        <family val="0"/>
      </rPr>
      <t xml:space="preserve"> have sufficient</t>
    </r>
  </si>
  <si>
    <t>This is now lower than 0.05, so the firm may indeed be discriminating against</t>
  </si>
  <si>
    <t>women!</t>
  </si>
  <si>
    <t>Interestingly, suppose a month later, the same hiring split happens again. What is the</t>
  </si>
  <si>
    <t>probability of having the same event occurring twice (assuming that the two rounds</t>
  </si>
  <si>
    <t>Answer:</t>
  </si>
  <si>
    <t>of hirings are independent)?</t>
  </si>
  <si>
    <t>and X=5 (10% of 50).</t>
  </si>
  <si>
    <t>The distribution of X becomes:</t>
  </si>
  <si>
    <t>This is charted to the right.</t>
  </si>
  <si>
    <t>The p-value now becomes:</t>
  </si>
  <si>
    <t>We will return to this in detail later.</t>
  </si>
  <si>
    <t>in the observed X. To see this informally, compare the two probability charts.</t>
  </si>
  <si>
    <r>
      <t>Important Concept</t>
    </r>
    <r>
      <rPr>
        <sz val="10"/>
        <rFont val="Arial"/>
        <family val="0"/>
      </rPr>
      <t xml:space="preserve">: The greater sample size n resulted in a smaller </t>
    </r>
    <r>
      <rPr>
        <b/>
        <sz val="10"/>
        <rFont val="Arial"/>
        <family val="2"/>
      </rPr>
      <t>variability</t>
    </r>
  </si>
  <si>
    <t>6/14. This difference, already significant, will become even more pronounced</t>
  </si>
  <si>
    <r>
      <t xml:space="preserve">The probability in b) is often called the </t>
    </r>
    <r>
      <rPr>
        <b/>
        <sz val="10"/>
        <rFont val="Arial"/>
        <family val="2"/>
      </rPr>
      <t>p-value</t>
    </r>
    <r>
      <rPr>
        <sz val="10"/>
        <rFont val="Arial"/>
        <family val="0"/>
      </rPr>
      <t>.</t>
    </r>
  </si>
  <si>
    <t>women, since these all have reasonably high probabilities. On the other hand,</t>
  </si>
  <si>
    <r>
      <t>Question</t>
    </r>
    <r>
      <rPr>
        <sz val="10"/>
        <rFont val="Arial"/>
        <family val="0"/>
      </rPr>
      <t>: Is this evidence that the firm is discriminating against women in hiring?</t>
    </r>
  </si>
  <si>
    <t>Lower variability in X implies that it is less likely to observe extreme values, which is why</t>
  </si>
  <si>
    <t>we have a lower p-value.</t>
  </si>
  <si>
    <t>The Effect of n on p-Value:</t>
  </si>
  <si>
    <t>less than what you define as rare, then the assumed value for p</t>
  </si>
  <si>
    <t>1 chance in 20 (or 0.05 probability) or 1 chance in 100 (or 0.01 probability).</t>
  </si>
  <si>
    <t xml:space="preserve">a) Define what you think is a rare event. Most practitioners of statistics define rare as </t>
  </si>
  <si>
    <t>Suppose instead that 50 positions were filled, that we still have the same population p,</t>
  </si>
  <si>
    <t>and that the fraction of female hires (10%) stays the same. That is, suppose</t>
  </si>
  <si>
    <t>the pool contains 30% women and, of those hired, only 1 was woman.</t>
  </si>
  <si>
    <t>(We can also compute this directly using the cumulative form of the BINOMDIST() function:</t>
  </si>
  <si>
    <t>which is consistent with the sum above.)</t>
  </si>
  <si>
    <t>women are being hired disproportionately to their representation in the applicant pool.</t>
  </si>
  <si>
    <t>This is much lower than either 0.05 or 0.01. Hence, there is (reasonable) evidence that, in this case,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</si>
</sst>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[$-409]h:mm:ss\ AM/PM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.25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8.7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7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Binomial with n=10 and p=0.5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Funds!$C$35:$C$45</c:f>
              <c:numCache/>
            </c:numRef>
          </c:cat>
          <c:val>
            <c:numRef>
              <c:f>Funds!$D$35:$D$45</c:f>
              <c:numCache/>
            </c:numRef>
          </c:val>
        </c:ser>
        <c:axId val="28300934"/>
        <c:axId val="53381815"/>
      </c:bar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Binomial with n=10 and p=0.3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Funds!$C$75:$C$85</c:f>
              <c:numCache/>
            </c:numRef>
          </c:cat>
          <c:val>
            <c:numRef>
              <c:f>Funds!$D$75:$D$85</c:f>
              <c:numCache/>
            </c:numRef>
          </c:val>
        </c:ser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Binomial with n=10 and p=0.05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Funds!$C$100:$C$110</c:f>
              <c:numCache/>
            </c:numRef>
          </c:cat>
          <c:val>
            <c:numRef>
              <c:f>Funds!$D$100:$D$110</c:f>
              <c:numCache/>
            </c:numRef>
          </c:val>
        </c:ser>
        <c:axId val="59310970"/>
        <c:axId val="64036683"/>
      </c:bar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Binomial with n=50 and p=0.3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Discrimination!$C$105:$C$155</c:f>
              <c:numCache/>
            </c:numRef>
          </c:cat>
          <c:val>
            <c:numRef>
              <c:f>Discrimination!$D$105:$D$155</c:f>
              <c:numCache/>
            </c:numRef>
          </c:val>
        </c:ser>
        <c:axId val="39459236"/>
        <c:axId val="19588805"/>
      </c:barChart>
      <c:catAx>
        <c:axId val="39459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auto val="1"/>
        <c:lblOffset val="100"/>
        <c:tickLblSkip val="5"/>
        <c:noMultiLvlLbl val="0"/>
      </c:catAx>
      <c:valAx>
        <c:axId val="19588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Binomial with n=10 and p=0.3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Discrimination!$C$38:$C$48</c:f>
              <c:numCache/>
            </c:numRef>
          </c:cat>
          <c:val>
            <c:numRef>
              <c:f>Discrimination!$D$38:$D$48</c:f>
              <c:numCache/>
            </c:numRef>
          </c:val>
        </c:ser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33</xdr:row>
      <xdr:rowOff>0</xdr:rowOff>
    </xdr:from>
    <xdr:to>
      <xdr:col>13</xdr:col>
      <xdr:colOff>0</xdr:colOff>
      <xdr:row>49</xdr:row>
      <xdr:rowOff>152400</xdr:rowOff>
    </xdr:to>
    <xdr:graphicFrame>
      <xdr:nvGraphicFramePr>
        <xdr:cNvPr id="1" name="Chart 4"/>
        <xdr:cNvGraphicFramePr/>
      </xdr:nvGraphicFramePr>
      <xdr:xfrm>
        <a:off x="5010150" y="5343525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13</xdr:col>
      <xdr:colOff>0</xdr:colOff>
      <xdr:row>89</xdr:row>
      <xdr:rowOff>152400</xdr:rowOff>
    </xdr:to>
    <xdr:graphicFrame>
      <xdr:nvGraphicFramePr>
        <xdr:cNvPr id="2" name="Chart 5"/>
        <xdr:cNvGraphicFramePr/>
      </xdr:nvGraphicFramePr>
      <xdr:xfrm>
        <a:off x="5000625" y="11820525"/>
        <a:ext cx="4286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13</xdr:col>
      <xdr:colOff>9525</xdr:colOff>
      <xdr:row>114</xdr:row>
      <xdr:rowOff>0</xdr:rowOff>
    </xdr:to>
    <xdr:graphicFrame>
      <xdr:nvGraphicFramePr>
        <xdr:cNvPr id="3" name="Chart 6"/>
        <xdr:cNvGraphicFramePr/>
      </xdr:nvGraphicFramePr>
      <xdr:xfrm>
        <a:off x="5000625" y="15868650"/>
        <a:ext cx="4295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109</xdr:row>
      <xdr:rowOff>0</xdr:rowOff>
    </xdr:from>
    <xdr:to>
      <xdr:col>13</xdr:col>
      <xdr:colOff>0</xdr:colOff>
      <xdr:row>127</xdr:row>
      <xdr:rowOff>0</xdr:rowOff>
    </xdr:to>
    <xdr:graphicFrame>
      <xdr:nvGraphicFramePr>
        <xdr:cNvPr id="1" name="Chart 3"/>
        <xdr:cNvGraphicFramePr/>
      </xdr:nvGraphicFramePr>
      <xdr:xfrm>
        <a:off x="4286250" y="17649825"/>
        <a:ext cx="5000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34</xdr:row>
      <xdr:rowOff>9525</xdr:rowOff>
    </xdr:from>
    <xdr:to>
      <xdr:col>13</xdr:col>
      <xdr:colOff>0</xdr:colOff>
      <xdr:row>48</xdr:row>
      <xdr:rowOff>152400</xdr:rowOff>
    </xdr:to>
    <xdr:graphicFrame>
      <xdr:nvGraphicFramePr>
        <xdr:cNvPr id="2" name="Chart 4"/>
        <xdr:cNvGraphicFramePr/>
      </xdr:nvGraphicFramePr>
      <xdr:xfrm>
        <a:off x="5010150" y="5514975"/>
        <a:ext cx="42767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7"/>
  <sheetViews>
    <sheetView tabSelected="1" workbookViewId="0" topLeftCell="A1">
      <selection activeCell="F2" sqref="F2"/>
    </sheetView>
  </sheetViews>
  <sheetFormatPr defaultColWidth="9.140625" defaultRowHeight="12.75"/>
  <cols>
    <col min="1" max="15" width="10.7109375" style="0" customWidth="1"/>
  </cols>
  <sheetData>
    <row r="2" ht="12.75">
      <c r="A2" s="1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8" ht="12.75">
      <c r="B8" t="s">
        <v>32</v>
      </c>
    </row>
    <row r="10" spans="4:5" ht="12.75">
      <c r="D10" s="2" t="s">
        <v>9</v>
      </c>
      <c r="E10" s="3">
        <v>10</v>
      </c>
    </row>
    <row r="11" spans="4:5" ht="12.75">
      <c r="D11" s="2" t="s">
        <v>10</v>
      </c>
      <c r="E11" s="3">
        <v>0.5</v>
      </c>
    </row>
    <row r="14" ht="12.75">
      <c r="A14" t="s">
        <v>5</v>
      </c>
    </row>
    <row r="16" ht="12.75">
      <c r="B16" t="s">
        <v>6</v>
      </c>
    </row>
    <row r="18" spans="3:4" ht="12.75">
      <c r="C18" s="4" t="s">
        <v>8</v>
      </c>
      <c r="D18" s="4" t="s">
        <v>7</v>
      </c>
    </row>
    <row r="19" spans="3:4" ht="12.75">
      <c r="C19" s="5">
        <v>0</v>
      </c>
      <c r="D19" s="11">
        <f>COMBIN($E$10,C19)*$E$11^C19*(1-$E$11)^($E$10-C19)</f>
        <v>0.0009765625</v>
      </c>
    </row>
    <row r="20" spans="3:4" ht="12.75">
      <c r="C20" s="6">
        <v>1</v>
      </c>
      <c r="D20" s="12">
        <f aca="true" t="shared" si="0" ref="D20:D29">COMBIN($E$10,C20)*$E$11^C20*(1-$E$11)^($E$10-C20)</f>
        <v>0.009765625</v>
      </c>
    </row>
    <row r="21" spans="3:4" ht="12.75">
      <c r="C21" s="6">
        <v>2</v>
      </c>
      <c r="D21" s="12">
        <f t="shared" si="0"/>
        <v>0.0439453125</v>
      </c>
    </row>
    <row r="22" spans="3:4" ht="12.75">
      <c r="C22" s="6">
        <v>3</v>
      </c>
      <c r="D22" s="12">
        <f t="shared" si="0"/>
        <v>0.1171875</v>
      </c>
    </row>
    <row r="23" spans="3:4" ht="12.75">
      <c r="C23" s="6">
        <v>4</v>
      </c>
      <c r="D23" s="12">
        <f t="shared" si="0"/>
        <v>0.20507812499999997</v>
      </c>
    </row>
    <row r="24" spans="3:4" ht="12.75">
      <c r="C24" s="6">
        <v>5</v>
      </c>
      <c r="D24" s="12">
        <f t="shared" si="0"/>
        <v>0.24609375</v>
      </c>
    </row>
    <row r="25" spans="3:4" ht="12.75">
      <c r="C25" s="6">
        <v>6</v>
      </c>
      <c r="D25" s="12">
        <f t="shared" si="0"/>
        <v>0.20507812499999997</v>
      </c>
    </row>
    <row r="26" spans="3:4" ht="12.75">
      <c r="C26" s="6">
        <v>7</v>
      </c>
      <c r="D26" s="12">
        <f t="shared" si="0"/>
        <v>0.1171875</v>
      </c>
    </row>
    <row r="27" spans="3:4" ht="12.75">
      <c r="C27" s="6">
        <v>8</v>
      </c>
      <c r="D27" s="12">
        <f t="shared" si="0"/>
        <v>0.0439453125</v>
      </c>
    </row>
    <row r="28" spans="3:4" ht="12.75">
      <c r="C28" s="6">
        <v>9</v>
      </c>
      <c r="D28" s="12">
        <f t="shared" si="0"/>
        <v>0.009765625</v>
      </c>
    </row>
    <row r="29" spans="3:4" ht="12.75">
      <c r="C29" s="7">
        <v>10</v>
      </c>
      <c r="D29" s="13">
        <f t="shared" si="0"/>
        <v>0.0009765625</v>
      </c>
    </row>
    <row r="30" spans="3:4" ht="12.75">
      <c r="C30" s="8" t="s">
        <v>11</v>
      </c>
      <c r="D30" s="9">
        <f>SUM(D19:D29)</f>
        <v>1</v>
      </c>
    </row>
    <row r="32" ht="12.75">
      <c r="B32" t="s">
        <v>12</v>
      </c>
    </row>
    <row r="34" spans="3:4" ht="12.75">
      <c r="C34" s="4" t="s">
        <v>8</v>
      </c>
      <c r="D34" s="4" t="s">
        <v>7</v>
      </c>
    </row>
    <row r="35" spans="3:4" ht="12.75">
      <c r="C35" s="5">
        <v>0</v>
      </c>
      <c r="D35" s="11">
        <f>BINOMDIST(C35,$E$10,$E$11,FALSE)</f>
        <v>0.0009765625</v>
      </c>
    </row>
    <row r="36" spans="3:4" ht="12.75">
      <c r="C36" s="6">
        <v>1</v>
      </c>
      <c r="D36" s="12">
        <f aca="true" t="shared" si="1" ref="D36:D45">BINOMDIST(C36,$E$10,$E$11,FALSE)</f>
        <v>0.009765625</v>
      </c>
    </row>
    <row r="37" spans="3:4" ht="12.75">
      <c r="C37" s="6">
        <v>2</v>
      </c>
      <c r="D37" s="12">
        <f t="shared" si="1"/>
        <v>0.04394531250000001</v>
      </c>
    </row>
    <row r="38" spans="3:4" ht="12.75">
      <c r="C38" s="6">
        <v>3</v>
      </c>
      <c r="D38" s="12">
        <f t="shared" si="1"/>
        <v>0.11718750000000006</v>
      </c>
    </row>
    <row r="39" spans="3:4" ht="12.75">
      <c r="C39" s="6">
        <v>4</v>
      </c>
      <c r="D39" s="12">
        <f t="shared" si="1"/>
        <v>0.20507812500000006</v>
      </c>
    </row>
    <row r="40" spans="3:4" ht="12.75">
      <c r="C40" s="6">
        <v>5</v>
      </c>
      <c r="D40" s="12">
        <f t="shared" si="1"/>
        <v>0.24609375</v>
      </c>
    </row>
    <row r="41" spans="3:4" ht="12.75">
      <c r="C41" s="6">
        <v>6</v>
      </c>
      <c r="D41" s="12">
        <f t="shared" si="1"/>
        <v>0.20507812500000006</v>
      </c>
    </row>
    <row r="42" spans="3:4" ht="12.75">
      <c r="C42" s="6">
        <v>7</v>
      </c>
      <c r="D42" s="12">
        <f t="shared" si="1"/>
        <v>0.11718750000000006</v>
      </c>
    </row>
    <row r="43" spans="3:4" ht="12.75">
      <c r="C43" s="6">
        <v>8</v>
      </c>
      <c r="D43" s="12">
        <f t="shared" si="1"/>
        <v>0.04394531250000001</v>
      </c>
    </row>
    <row r="44" spans="3:4" ht="12.75">
      <c r="C44" s="6">
        <v>9</v>
      </c>
      <c r="D44" s="12">
        <f t="shared" si="1"/>
        <v>0.009765625</v>
      </c>
    </row>
    <row r="45" spans="3:4" ht="12.75">
      <c r="C45" s="7">
        <v>10</v>
      </c>
      <c r="D45" s="13">
        <f t="shared" si="1"/>
        <v>0.0009765625</v>
      </c>
    </row>
    <row r="46" spans="3:4" ht="12.75">
      <c r="C46" s="8" t="s">
        <v>11</v>
      </c>
      <c r="D46" s="9">
        <f>SUM(D35:D45)</f>
        <v>1.0000000000000002</v>
      </c>
    </row>
    <row r="48" ht="12.75">
      <c r="B48" t="s">
        <v>13</v>
      </c>
    </row>
    <row r="50" ht="12.75">
      <c r="B50" t="s">
        <v>16</v>
      </c>
    </row>
    <row r="51" ht="12.75">
      <c r="B51" t="s">
        <v>19</v>
      </c>
    </row>
    <row r="54" ht="12.75">
      <c r="A54" t="s">
        <v>24</v>
      </c>
    </row>
    <row r="56" ht="12.75">
      <c r="B56" t="s">
        <v>29</v>
      </c>
    </row>
    <row r="58" spans="3:4" ht="12.75">
      <c r="C58" s="2" t="s">
        <v>14</v>
      </c>
      <c r="D58" s="10">
        <f>$E$10*$E$11</f>
        <v>5</v>
      </c>
    </row>
    <row r="59" spans="3:4" ht="12.75">
      <c r="C59" s="2" t="s">
        <v>15</v>
      </c>
      <c r="D59" s="10">
        <f>$E$10*$E$11*(1-$E$11)</f>
        <v>2.5</v>
      </c>
    </row>
    <row r="61" ht="12.75">
      <c r="B61" t="s">
        <v>17</v>
      </c>
    </row>
    <row r="62" ht="12.75">
      <c r="B62" t="s">
        <v>28</v>
      </c>
    </row>
    <row r="65" ht="12.75">
      <c r="A65" t="s">
        <v>26</v>
      </c>
    </row>
    <row r="67" ht="12.75">
      <c r="B67" t="s">
        <v>18</v>
      </c>
    </row>
    <row r="68" ht="12.75">
      <c r="B68" t="s">
        <v>31</v>
      </c>
    </row>
    <row r="70" spans="3:4" ht="12.75">
      <c r="C70" s="2" t="s">
        <v>0</v>
      </c>
      <c r="D70" s="3">
        <v>0.3</v>
      </c>
    </row>
    <row r="72" ht="12.75">
      <c r="B72" t="s">
        <v>30</v>
      </c>
    </row>
    <row r="74" spans="3:4" ht="12.75">
      <c r="C74" s="4" t="s">
        <v>8</v>
      </c>
      <c r="D74" s="4" t="s">
        <v>7</v>
      </c>
    </row>
    <row r="75" spans="3:4" ht="12.75">
      <c r="C75" s="5">
        <v>0</v>
      </c>
      <c r="D75" s="11">
        <f>BINOMDIST(C75,$E$10,$D$70,FALSE)</f>
        <v>0.02824752489999998</v>
      </c>
    </row>
    <row r="76" spans="3:4" ht="12.75">
      <c r="C76" s="6">
        <v>1</v>
      </c>
      <c r="D76" s="12">
        <f aca="true" t="shared" si="2" ref="D76:D85">BINOMDIST(C76,$E$10,$D$70,FALSE)</f>
        <v>0.12106082099999992</v>
      </c>
    </row>
    <row r="77" spans="3:4" ht="12.75">
      <c r="C77" s="6">
        <v>2</v>
      </c>
      <c r="D77" s="12">
        <f t="shared" si="2"/>
        <v>0.23347444049999982</v>
      </c>
    </row>
    <row r="78" spans="3:4" ht="12.75">
      <c r="C78" s="6">
        <v>3</v>
      </c>
      <c r="D78" s="12">
        <f t="shared" si="2"/>
        <v>0.2668279319999997</v>
      </c>
    </row>
    <row r="79" spans="3:4" ht="12.75">
      <c r="C79" s="6">
        <v>4</v>
      </c>
      <c r="D79" s="12">
        <f t="shared" si="2"/>
        <v>0.2001209489999998</v>
      </c>
    </row>
    <row r="80" spans="3:4" ht="12.75">
      <c r="C80" s="6">
        <v>5</v>
      </c>
      <c r="D80" s="12">
        <f t="shared" si="2"/>
        <v>0.10291934519999993</v>
      </c>
    </row>
    <row r="81" spans="3:4" ht="12.75">
      <c r="C81" s="6">
        <v>6</v>
      </c>
      <c r="D81" s="12">
        <f t="shared" si="2"/>
        <v>0.036756908999999935</v>
      </c>
    </row>
    <row r="82" spans="3:4" ht="12.75">
      <c r="C82" s="6">
        <v>7</v>
      </c>
      <c r="D82" s="12">
        <f t="shared" si="2"/>
        <v>0.009001691999999988</v>
      </c>
    </row>
    <row r="83" spans="3:4" ht="12.75">
      <c r="C83" s="6">
        <v>8</v>
      </c>
      <c r="D83" s="12">
        <f t="shared" si="2"/>
        <v>0.0014467004999999984</v>
      </c>
    </row>
    <row r="84" spans="3:4" ht="12.75">
      <c r="C84" s="6">
        <v>9</v>
      </c>
      <c r="D84" s="12">
        <f t="shared" si="2"/>
        <v>0.00013778099999999985</v>
      </c>
    </row>
    <row r="85" spans="3:4" ht="12.75">
      <c r="C85" s="7">
        <v>10</v>
      </c>
      <c r="D85" s="13">
        <f t="shared" si="2"/>
        <v>5.904899999999995E-06</v>
      </c>
    </row>
    <row r="86" spans="3:4" ht="12.75">
      <c r="C86" s="8" t="s">
        <v>11</v>
      </c>
      <c r="D86" s="9">
        <f>SUM(D75:D85)</f>
        <v>0.999999999999999</v>
      </c>
    </row>
    <row r="88" ht="12.75">
      <c r="B88" t="s">
        <v>20</v>
      </c>
    </row>
    <row r="90" ht="12.75">
      <c r="B90" t="s">
        <v>21</v>
      </c>
    </row>
    <row r="93" ht="12.75">
      <c r="B93" t="s">
        <v>22</v>
      </c>
    </row>
    <row r="95" spans="3:4" ht="12.75">
      <c r="C95" s="2" t="s">
        <v>0</v>
      </c>
      <c r="D95" s="3">
        <v>0.05</v>
      </c>
    </row>
    <row r="97" ht="12.75">
      <c r="B97" t="s">
        <v>23</v>
      </c>
    </row>
    <row r="99" spans="3:4" ht="12.75">
      <c r="C99" s="4" t="s">
        <v>8</v>
      </c>
      <c r="D99" s="4" t="s">
        <v>7</v>
      </c>
    </row>
    <row r="100" spans="3:4" ht="12.75">
      <c r="C100" s="5">
        <v>0</v>
      </c>
      <c r="D100" s="11">
        <f>BINOMDIST(C100,$E$10,$D$95,FALSE)</f>
        <v>0.5987369392383787</v>
      </c>
    </row>
    <row r="101" spans="3:4" ht="12.75">
      <c r="C101" s="6">
        <v>1</v>
      </c>
      <c r="D101" s="12">
        <f aca="true" t="shared" si="3" ref="D101:D110">BINOMDIST(C101,$E$10,$D$95,FALSE)</f>
        <v>0.3151247048623046</v>
      </c>
    </row>
    <row r="102" spans="3:4" ht="12.75">
      <c r="C102" s="6">
        <v>2</v>
      </c>
      <c r="D102" s="12">
        <f t="shared" si="3"/>
        <v>0.07463479852001952</v>
      </c>
    </row>
    <row r="103" spans="3:4" ht="12.75">
      <c r="C103" s="6">
        <v>3</v>
      </c>
      <c r="D103" s="12">
        <f t="shared" si="3"/>
        <v>0.010475059441406247</v>
      </c>
    </row>
    <row r="104" spans="3:4" ht="12.75">
      <c r="C104" s="6">
        <v>4</v>
      </c>
      <c r="D104" s="12">
        <f t="shared" si="3"/>
        <v>0.0009648081064453126</v>
      </c>
    </row>
    <row r="105" spans="3:4" ht="12.75">
      <c r="C105" s="6">
        <v>5</v>
      </c>
      <c r="D105" s="12">
        <f t="shared" si="3"/>
        <v>6.093524882812505E-05</v>
      </c>
    </row>
    <row r="106" spans="3:4" ht="12.75">
      <c r="C106" s="6">
        <v>6</v>
      </c>
      <c r="D106" s="12">
        <f t="shared" si="3"/>
        <v>2.672598632812499E-06</v>
      </c>
    </row>
    <row r="107" spans="3:4" ht="12.75">
      <c r="C107" s="6">
        <v>7</v>
      </c>
      <c r="D107" s="12">
        <f t="shared" si="3"/>
        <v>8.037890625000003E-08</v>
      </c>
    </row>
    <row r="108" spans="3:4" ht="12.75">
      <c r="C108" s="6">
        <v>8</v>
      </c>
      <c r="D108" s="12">
        <f t="shared" si="3"/>
        <v>1.5864257812500017E-09</v>
      </c>
    </row>
    <row r="109" spans="3:4" ht="12.75">
      <c r="C109" s="6">
        <v>9</v>
      </c>
      <c r="D109" s="12">
        <f t="shared" si="3"/>
        <v>1.855468750000003E-11</v>
      </c>
    </row>
    <row r="110" spans="3:4" ht="12.75">
      <c r="C110" s="7">
        <v>10</v>
      </c>
      <c r="D110" s="13">
        <f t="shared" si="3"/>
        <v>9.765625000000022E-14</v>
      </c>
    </row>
    <row r="111" spans="3:4" ht="12.75">
      <c r="C111" s="8" t="s">
        <v>11</v>
      </c>
      <c r="D111" s="9">
        <f>SUM(D100:D110)</f>
        <v>0.9999999999999997</v>
      </c>
    </row>
    <row r="113" ht="12.75">
      <c r="B113" t="s">
        <v>25</v>
      </c>
    </row>
    <row r="116" ht="12.75">
      <c r="B116" t="s">
        <v>27</v>
      </c>
    </row>
    <row r="117" ht="12.75">
      <c r="B117" t="s">
        <v>33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2"/>
  <sheetViews>
    <sheetView workbookViewId="0" topLeftCell="A1">
      <selection activeCell="F2" sqref="F2"/>
    </sheetView>
  </sheetViews>
  <sheetFormatPr defaultColWidth="9.140625" defaultRowHeight="12.75"/>
  <cols>
    <col min="1" max="15" width="10.7109375" style="0" customWidth="1"/>
  </cols>
  <sheetData>
    <row r="2" ht="12.75">
      <c r="A2" s="1" t="s">
        <v>34</v>
      </c>
    </row>
    <row r="4" ht="12.75">
      <c r="B4" t="s">
        <v>35</v>
      </c>
    </row>
    <row r="5" ht="12.75">
      <c r="B5" t="s">
        <v>91</v>
      </c>
    </row>
    <row r="7" ht="12.75">
      <c r="B7" s="1" t="s">
        <v>82</v>
      </c>
    </row>
    <row r="9" ht="12.75">
      <c r="B9" t="s">
        <v>36</v>
      </c>
    </row>
    <row r="10" ht="12.75">
      <c r="B10" t="s">
        <v>37</v>
      </c>
    </row>
    <row r="12" ht="12.75">
      <c r="B12" t="s">
        <v>38</v>
      </c>
    </row>
    <row r="14" ht="12.75">
      <c r="B14" t="s">
        <v>39</v>
      </c>
    </row>
    <row r="16" ht="12.75">
      <c r="B16" t="s">
        <v>40</v>
      </c>
    </row>
    <row r="17" ht="12.75">
      <c r="B17" t="s">
        <v>41</v>
      </c>
    </row>
    <row r="18" ht="12.75">
      <c r="B18" t="s">
        <v>42</v>
      </c>
    </row>
    <row r="19" ht="12.75">
      <c r="B19" t="s">
        <v>43</v>
      </c>
    </row>
    <row r="20" ht="12.75">
      <c r="B20" t="s">
        <v>44</v>
      </c>
    </row>
    <row r="21" ht="12.75">
      <c r="B21" t="s">
        <v>79</v>
      </c>
    </row>
    <row r="22" ht="12.75">
      <c r="B22" t="s">
        <v>45</v>
      </c>
    </row>
    <row r="23" ht="12.75">
      <c r="B23" t="s">
        <v>46</v>
      </c>
    </row>
    <row r="25" ht="12.75">
      <c r="B25" t="s">
        <v>47</v>
      </c>
    </row>
    <row r="26" ht="12.75">
      <c r="B26" t="s">
        <v>48</v>
      </c>
    </row>
    <row r="27" ht="12.75">
      <c r="B27" t="s">
        <v>49</v>
      </c>
    </row>
    <row r="29" ht="12.75">
      <c r="B29" t="s">
        <v>52</v>
      </c>
    </row>
    <row r="30" ht="12.75">
      <c r="B30" t="s">
        <v>50</v>
      </c>
    </row>
    <row r="32" spans="3:4" ht="12.75">
      <c r="C32" s="2" t="s">
        <v>51</v>
      </c>
      <c r="D32" s="3">
        <v>10</v>
      </c>
    </row>
    <row r="33" spans="3:4" ht="12.75">
      <c r="C33" s="2" t="s">
        <v>0</v>
      </c>
      <c r="D33" s="3">
        <v>0.3</v>
      </c>
    </row>
    <row r="35" ht="12.75">
      <c r="B35" t="s">
        <v>53</v>
      </c>
    </row>
    <row r="37" spans="3:4" ht="12.75">
      <c r="C37" s="4" t="s">
        <v>8</v>
      </c>
      <c r="D37" s="4" t="s">
        <v>7</v>
      </c>
    </row>
    <row r="38" spans="3:4" ht="12.75">
      <c r="C38" s="14">
        <v>0</v>
      </c>
      <c r="D38" s="11">
        <f>BINOMDIST(C38,$D$32,$D$33,FALSE)</f>
        <v>0.02824752489999998</v>
      </c>
    </row>
    <row r="39" spans="3:4" ht="12.75">
      <c r="C39" s="15">
        <v>1</v>
      </c>
      <c r="D39" s="12">
        <f aca="true" t="shared" si="0" ref="D39:D48">BINOMDIST(C39,$D$32,$D$33,FALSE)</f>
        <v>0.12106082099999992</v>
      </c>
    </row>
    <row r="40" spans="3:4" ht="12.75">
      <c r="C40" s="15">
        <v>2</v>
      </c>
      <c r="D40" s="12">
        <f t="shared" si="0"/>
        <v>0.23347444049999982</v>
      </c>
    </row>
    <row r="41" spans="3:4" ht="12.75">
      <c r="C41" s="15">
        <v>3</v>
      </c>
      <c r="D41" s="12">
        <f t="shared" si="0"/>
        <v>0.2668279319999997</v>
      </c>
    </row>
    <row r="42" spans="3:4" ht="12.75">
      <c r="C42" s="15">
        <v>4</v>
      </c>
      <c r="D42" s="12">
        <f t="shared" si="0"/>
        <v>0.2001209489999998</v>
      </c>
    </row>
    <row r="43" spans="3:4" ht="12.75">
      <c r="C43" s="15">
        <v>5</v>
      </c>
      <c r="D43" s="12">
        <f t="shared" si="0"/>
        <v>0.10291934519999993</v>
      </c>
    </row>
    <row r="44" spans="3:4" ht="12.75">
      <c r="C44" s="15">
        <v>6</v>
      </c>
      <c r="D44" s="12">
        <f t="shared" si="0"/>
        <v>0.036756908999999935</v>
      </c>
    </row>
    <row r="45" spans="3:4" ht="12.75">
      <c r="C45" s="15">
        <v>7</v>
      </c>
      <c r="D45" s="12">
        <f t="shared" si="0"/>
        <v>0.009001691999999988</v>
      </c>
    </row>
    <row r="46" spans="3:4" ht="12.75">
      <c r="C46" s="15">
        <v>8</v>
      </c>
      <c r="D46" s="12">
        <f t="shared" si="0"/>
        <v>0.0014467004999999984</v>
      </c>
    </row>
    <row r="47" spans="3:4" ht="12.75">
      <c r="C47" s="15">
        <v>9</v>
      </c>
      <c r="D47" s="12">
        <f t="shared" si="0"/>
        <v>0.00013778099999999985</v>
      </c>
    </row>
    <row r="48" spans="3:4" ht="12.75">
      <c r="C48" s="16">
        <v>10</v>
      </c>
      <c r="D48" s="13">
        <f t="shared" si="0"/>
        <v>5.904899999999995E-06</v>
      </c>
    </row>
    <row r="49" spans="3:4" ht="12.75">
      <c r="C49" s="8" t="s">
        <v>11</v>
      </c>
      <c r="D49" s="9">
        <f>SUM(D38:D48)</f>
        <v>0.999999999999999</v>
      </c>
    </row>
    <row r="51" ht="12.75">
      <c r="B51" t="s">
        <v>54</v>
      </c>
    </row>
    <row r="52" ht="12.75">
      <c r="B52" t="s">
        <v>55</v>
      </c>
    </row>
    <row r="53" ht="12.75">
      <c r="B53" t="s">
        <v>81</v>
      </c>
    </row>
    <row r="54" ht="12.75">
      <c r="B54" t="s">
        <v>56</v>
      </c>
    </row>
    <row r="55" ht="12.75">
      <c r="B55" t="s">
        <v>57</v>
      </c>
    </row>
    <row r="57" ht="12.75">
      <c r="B57" t="s">
        <v>58</v>
      </c>
    </row>
    <row r="59" ht="12.75">
      <c r="C59" t="s">
        <v>88</v>
      </c>
    </row>
    <row r="60" ht="12.75">
      <c r="D60" t="s">
        <v>87</v>
      </c>
    </row>
    <row r="62" ht="12.75">
      <c r="C62" t="s">
        <v>59</v>
      </c>
    </row>
    <row r="63" ht="12.75">
      <c r="D63" t="s">
        <v>86</v>
      </c>
    </row>
    <row r="64" ht="12.75">
      <c r="D64" t="s">
        <v>60</v>
      </c>
    </row>
    <row r="66" ht="12.75">
      <c r="B66" t="s">
        <v>80</v>
      </c>
    </row>
    <row r="68" ht="12.75">
      <c r="B68" t="s">
        <v>61</v>
      </c>
    </row>
    <row r="70" spans="3:4" ht="12.75">
      <c r="C70" s="2" t="s">
        <v>62</v>
      </c>
      <c r="D70" s="10">
        <f>SUM(D38:D39)</f>
        <v>0.1493083458999999</v>
      </c>
    </row>
    <row r="72" ht="12.75">
      <c r="B72" t="s">
        <v>92</v>
      </c>
    </row>
    <row r="74" spans="3:4" ht="12.75">
      <c r="C74" s="2" t="s">
        <v>62</v>
      </c>
      <c r="D74" s="10">
        <f>BINOMDIST(1,D32,D33,TRUE)</f>
        <v>0.1493083458999999</v>
      </c>
    </row>
    <row r="76" ht="12.75">
      <c r="B76" t="s">
        <v>93</v>
      </c>
    </row>
    <row r="78" ht="12.75">
      <c r="B78" t="s">
        <v>63</v>
      </c>
    </row>
    <row r="79" ht="12.75">
      <c r="B79" t="s">
        <v>65</v>
      </c>
    </row>
    <row r="80" ht="12.75">
      <c r="B80" t="s">
        <v>64</v>
      </c>
    </row>
    <row r="82" ht="12.75">
      <c r="B82" t="s">
        <v>68</v>
      </c>
    </row>
    <row r="83" ht="12.75">
      <c r="B83" t="s">
        <v>69</v>
      </c>
    </row>
    <row r="84" ht="12.75">
      <c r="B84" t="s">
        <v>71</v>
      </c>
    </row>
    <row r="86" spans="3:4" ht="12.75">
      <c r="C86" s="2" t="s">
        <v>70</v>
      </c>
      <c r="D86" s="10">
        <f>D70^2</f>
        <v>0.022292982155394013</v>
      </c>
    </row>
    <row r="88" ht="12.75">
      <c r="B88" t="s">
        <v>66</v>
      </c>
    </row>
    <row r="89" ht="12.75">
      <c r="B89" t="s">
        <v>67</v>
      </c>
    </row>
    <row r="92" ht="12.75">
      <c r="A92" t="s">
        <v>85</v>
      </c>
    </row>
    <row r="94" ht="12.75">
      <c r="B94" t="s">
        <v>89</v>
      </c>
    </row>
    <row r="95" ht="12.75">
      <c r="B95" t="s">
        <v>90</v>
      </c>
    </row>
    <row r="97" spans="3:4" ht="12.75">
      <c r="C97" s="2" t="s">
        <v>51</v>
      </c>
      <c r="D97" s="3">
        <v>50</v>
      </c>
    </row>
    <row r="98" spans="3:4" ht="12.75">
      <c r="C98" s="2" t="s">
        <v>0</v>
      </c>
      <c r="D98" s="3">
        <v>0.3</v>
      </c>
    </row>
    <row r="100" ht="12.75">
      <c r="B100" t="s">
        <v>72</v>
      </c>
    </row>
    <row r="102" ht="12.75">
      <c r="B102" t="s">
        <v>73</v>
      </c>
    </row>
    <row r="104" spans="3:4" ht="12.75">
      <c r="C104" s="4" t="s">
        <v>8</v>
      </c>
      <c r="D104" s="4" t="s">
        <v>7</v>
      </c>
    </row>
    <row r="105" spans="3:4" ht="12.75">
      <c r="C105" s="5">
        <v>0</v>
      </c>
      <c r="D105" s="18">
        <f>BINOMDIST(C105,$D$97,$D$98,FALSE)</f>
        <v>1.798465042647409E-08</v>
      </c>
    </row>
    <row r="106" spans="3:4" ht="12.75">
      <c r="C106" s="6">
        <f>1+C105</f>
        <v>1</v>
      </c>
      <c r="D106" s="19">
        <f aca="true" t="shared" si="1" ref="D106:D155">BINOMDIST(C106,$D$97,$D$98,FALSE)</f>
        <v>3.853853662815873E-07</v>
      </c>
    </row>
    <row r="107" spans="3:4" ht="12.75">
      <c r="C107" s="6">
        <f aca="true" t="shared" si="2" ref="C107:C155">1+C106</f>
        <v>2</v>
      </c>
      <c r="D107" s="19">
        <f t="shared" si="1"/>
        <v>4.046546345956664E-06</v>
      </c>
    </row>
    <row r="108" spans="3:4" ht="12.75">
      <c r="C108" s="6">
        <f t="shared" si="2"/>
        <v>3</v>
      </c>
      <c r="D108" s="19">
        <f t="shared" si="1"/>
        <v>2.774774637227423E-05</v>
      </c>
    </row>
    <row r="109" spans="3:4" ht="12.75">
      <c r="C109" s="6">
        <f t="shared" si="2"/>
        <v>4</v>
      </c>
      <c r="D109" s="19">
        <f t="shared" si="1"/>
        <v>0.00013972972280323797</v>
      </c>
    </row>
    <row r="110" spans="3:4" ht="12.75">
      <c r="C110" s="6">
        <f t="shared" si="2"/>
        <v>5</v>
      </c>
      <c r="D110" s="19">
        <f t="shared" si="1"/>
        <v>0.000550934335624197</v>
      </c>
    </row>
    <row r="111" spans="3:4" ht="12.75">
      <c r="C111" s="6">
        <f t="shared" si="2"/>
        <v>6</v>
      </c>
      <c r="D111" s="12">
        <f t="shared" si="1"/>
        <v>0.0017708603645063443</v>
      </c>
    </row>
    <row r="112" spans="3:4" ht="12.75">
      <c r="C112" s="6">
        <f t="shared" si="2"/>
        <v>7</v>
      </c>
      <c r="D112" s="12">
        <f t="shared" si="1"/>
        <v>0.004770480981935455</v>
      </c>
    </row>
    <row r="113" spans="3:4" ht="12.75">
      <c r="C113" s="6">
        <f t="shared" si="2"/>
        <v>8</v>
      </c>
      <c r="D113" s="12">
        <f t="shared" si="1"/>
        <v>0.010989143690529899</v>
      </c>
    </row>
    <row r="114" spans="3:4" ht="12.75">
      <c r="C114" s="6">
        <f t="shared" si="2"/>
        <v>9</v>
      </c>
      <c r="D114" s="12">
        <f t="shared" si="1"/>
        <v>0.02197828738105982</v>
      </c>
    </row>
    <row r="115" spans="3:4" ht="12.75">
      <c r="C115" s="6">
        <f t="shared" si="2"/>
        <v>10</v>
      </c>
      <c r="D115" s="12">
        <f t="shared" si="1"/>
        <v>0.03861899068386224</v>
      </c>
    </row>
    <row r="116" spans="3:4" ht="12.75">
      <c r="C116" s="6">
        <f t="shared" si="2"/>
        <v>11</v>
      </c>
      <c r="D116" s="12">
        <f t="shared" si="1"/>
        <v>0.060185440026798216</v>
      </c>
    </row>
    <row r="117" spans="3:4" ht="12.75">
      <c r="C117" s="6">
        <f t="shared" si="2"/>
        <v>12</v>
      </c>
      <c r="D117" s="12">
        <f t="shared" si="1"/>
        <v>0.08382972003732607</v>
      </c>
    </row>
    <row r="118" spans="3:4" ht="12.75">
      <c r="C118" s="6">
        <f t="shared" si="2"/>
        <v>13</v>
      </c>
      <c r="D118" s="12">
        <f t="shared" si="1"/>
        <v>0.10501745147533162</v>
      </c>
    </row>
    <row r="119" spans="3:4" ht="12.75">
      <c r="C119" s="6">
        <f t="shared" si="2"/>
        <v>14</v>
      </c>
      <c r="D119" s="12">
        <f t="shared" si="1"/>
        <v>0.11894833789552864</v>
      </c>
    </row>
    <row r="120" spans="3:4" ht="12.75">
      <c r="C120" s="6">
        <f t="shared" si="2"/>
        <v>15</v>
      </c>
      <c r="D120" s="12">
        <f t="shared" si="1"/>
        <v>0.12234686183540083</v>
      </c>
    </row>
    <row r="121" spans="3:4" ht="12.75">
      <c r="C121" s="6">
        <f t="shared" si="2"/>
        <v>16</v>
      </c>
      <c r="D121" s="12">
        <f t="shared" si="1"/>
        <v>0.11470018297068835</v>
      </c>
    </row>
    <row r="122" spans="3:4" ht="12.75">
      <c r="C122" s="6">
        <f t="shared" si="2"/>
        <v>17</v>
      </c>
      <c r="D122" s="12">
        <f t="shared" si="1"/>
        <v>0.0983144425463044</v>
      </c>
    </row>
    <row r="123" spans="3:4" ht="12.75">
      <c r="C123" s="6">
        <f t="shared" si="2"/>
        <v>18</v>
      </c>
      <c r="D123" s="12">
        <f t="shared" si="1"/>
        <v>0.07724706200066773</v>
      </c>
    </row>
    <row r="124" spans="3:4" ht="12.75">
      <c r="C124" s="6">
        <f t="shared" si="2"/>
        <v>19</v>
      </c>
      <c r="D124" s="12">
        <f t="shared" si="1"/>
        <v>0.05575727783506836</v>
      </c>
    </row>
    <row r="125" spans="3:4" ht="12.75">
      <c r="C125" s="6">
        <f t="shared" si="2"/>
        <v>20</v>
      </c>
      <c r="D125" s="12">
        <f t="shared" si="1"/>
        <v>0.03703876313329546</v>
      </c>
    </row>
    <row r="126" spans="3:4" ht="12.75">
      <c r="C126" s="6">
        <f t="shared" si="2"/>
        <v>21</v>
      </c>
      <c r="D126" s="12">
        <f t="shared" si="1"/>
        <v>0.022676793755078882</v>
      </c>
    </row>
    <row r="127" spans="3:4" ht="12.75">
      <c r="C127" s="6">
        <f t="shared" si="2"/>
        <v>22</v>
      </c>
      <c r="D127" s="12">
        <f t="shared" si="1"/>
        <v>0.012810915952544546</v>
      </c>
    </row>
    <row r="128" spans="3:4" ht="12.75">
      <c r="C128" s="6">
        <f t="shared" si="2"/>
        <v>23</v>
      </c>
      <c r="D128" s="12">
        <f t="shared" si="1"/>
        <v>0.006683956149153675</v>
      </c>
    </row>
    <row r="129" spans="3:4" ht="12.75">
      <c r="C129" s="6">
        <f t="shared" si="2"/>
        <v>24</v>
      </c>
      <c r="D129" s="12">
        <f t="shared" si="1"/>
        <v>0.0032226217147705146</v>
      </c>
    </row>
    <row r="130" spans="3:4" ht="12.75">
      <c r="C130" s="6">
        <f t="shared" si="2"/>
        <v>25</v>
      </c>
      <c r="D130" s="12">
        <f t="shared" si="1"/>
        <v>0.0014363685357262873</v>
      </c>
    </row>
    <row r="131" spans="3:4" ht="12.75">
      <c r="C131" s="6">
        <f t="shared" si="2"/>
        <v>26</v>
      </c>
      <c r="D131" s="12">
        <f t="shared" si="1"/>
        <v>0.0005919101108762171</v>
      </c>
    </row>
    <row r="132" spans="3:4" ht="12.75">
      <c r="C132" s="6">
        <f t="shared" si="2"/>
        <v>27</v>
      </c>
      <c r="D132" s="12">
        <f t="shared" si="1"/>
        <v>0.0002254895660480826</v>
      </c>
    </row>
    <row r="133" spans="3:4" ht="12.75">
      <c r="C133" s="6">
        <f t="shared" si="2"/>
        <v>28</v>
      </c>
      <c r="D133" s="12">
        <f t="shared" si="1"/>
        <v>7.938153090468216E-05</v>
      </c>
    </row>
    <row r="134" spans="3:4" ht="12.75">
      <c r="C134" s="6">
        <f t="shared" si="2"/>
        <v>29</v>
      </c>
      <c r="D134" s="12">
        <f t="shared" si="1"/>
        <v>2.580877359462574E-05</v>
      </c>
    </row>
    <row r="135" spans="3:4" ht="12.75">
      <c r="C135" s="6">
        <f t="shared" si="2"/>
        <v>30</v>
      </c>
      <c r="D135" s="12">
        <f t="shared" si="1"/>
        <v>7.742632078387724E-06</v>
      </c>
    </row>
    <row r="136" spans="3:4" ht="12.75">
      <c r="C136" s="6">
        <f t="shared" si="2"/>
        <v>31</v>
      </c>
      <c r="D136" s="12">
        <f t="shared" si="1"/>
        <v>2.140819929508126E-06</v>
      </c>
    </row>
    <row r="137" spans="3:4" ht="12.75">
      <c r="C137" s="6">
        <f t="shared" si="2"/>
        <v>32</v>
      </c>
      <c r="D137" s="12">
        <f t="shared" si="1"/>
        <v>5.447622142051933E-07</v>
      </c>
    </row>
    <row r="138" spans="3:4" ht="12.75">
      <c r="C138" s="6">
        <f t="shared" si="2"/>
        <v>33</v>
      </c>
      <c r="D138" s="12">
        <f t="shared" si="1"/>
        <v>1.273470111129023E-07</v>
      </c>
    </row>
    <row r="139" spans="3:4" ht="12.75">
      <c r="C139" s="6">
        <f t="shared" si="2"/>
        <v>34</v>
      </c>
      <c r="D139" s="12">
        <f t="shared" si="1"/>
        <v>2.7288645238479062E-08</v>
      </c>
    </row>
    <row r="140" spans="3:4" ht="12.75">
      <c r="C140" s="6">
        <f t="shared" si="2"/>
        <v>35</v>
      </c>
      <c r="D140" s="12">
        <f t="shared" si="1"/>
        <v>5.346346822232634E-09</v>
      </c>
    </row>
    <row r="141" spans="3:4" ht="12.75">
      <c r="C141" s="6">
        <f t="shared" si="2"/>
        <v>36</v>
      </c>
      <c r="D141" s="12">
        <f t="shared" si="1"/>
        <v>9.54704789684399E-10</v>
      </c>
    </row>
    <row r="142" spans="3:4" ht="12.75">
      <c r="C142" s="6">
        <f t="shared" si="2"/>
        <v>37</v>
      </c>
      <c r="D142" s="12">
        <f t="shared" si="1"/>
        <v>1.5481699292179442E-10</v>
      </c>
    </row>
    <row r="143" spans="3:4" ht="12.75">
      <c r="C143" s="6">
        <f t="shared" si="2"/>
        <v>38</v>
      </c>
      <c r="D143" s="12">
        <f t="shared" si="1"/>
        <v>2.2698732044924756E-11</v>
      </c>
    </row>
    <row r="144" spans="3:4" ht="12.75">
      <c r="C144" s="6">
        <f t="shared" si="2"/>
        <v>39</v>
      </c>
      <c r="D144" s="12">
        <f t="shared" si="1"/>
        <v>2.993239390539527E-12</v>
      </c>
    </row>
    <row r="145" spans="3:4" ht="12.75">
      <c r="C145" s="6">
        <f t="shared" si="2"/>
        <v>40</v>
      </c>
      <c r="D145" s="12">
        <f t="shared" si="1"/>
        <v>3.527746424564445E-13</v>
      </c>
    </row>
    <row r="146" spans="3:4" ht="12.75">
      <c r="C146" s="6">
        <f t="shared" si="2"/>
        <v>41</v>
      </c>
      <c r="D146" s="12">
        <f t="shared" si="1"/>
        <v>3.687539816617887E-14</v>
      </c>
    </row>
    <row r="147" spans="3:4" ht="12.75">
      <c r="C147" s="6">
        <f t="shared" si="2"/>
        <v>42</v>
      </c>
      <c r="D147" s="12">
        <f t="shared" si="1"/>
        <v>3.386516158118468E-15</v>
      </c>
    </row>
    <row r="148" spans="3:4" ht="12.75">
      <c r="C148" s="6">
        <f t="shared" si="2"/>
        <v>43</v>
      </c>
      <c r="D148" s="12">
        <f t="shared" si="1"/>
        <v>2.7002122190977824E-16</v>
      </c>
    </row>
    <row r="149" spans="3:4" ht="12.75">
      <c r="C149" s="6">
        <f t="shared" si="2"/>
        <v>44</v>
      </c>
      <c r="D149" s="12">
        <f t="shared" si="1"/>
        <v>1.8410537857484884E-17</v>
      </c>
    </row>
    <row r="150" spans="3:4" ht="12.75">
      <c r="C150" s="6">
        <f t="shared" si="2"/>
        <v>45</v>
      </c>
      <c r="D150" s="12">
        <f t="shared" si="1"/>
        <v>1.052030734713422E-18</v>
      </c>
    </row>
    <row r="151" spans="3:4" ht="12.75">
      <c r="C151" s="6">
        <f t="shared" si="2"/>
        <v>46</v>
      </c>
      <c r="D151" s="12">
        <f t="shared" si="1"/>
        <v>4.900764292143272E-20</v>
      </c>
    </row>
    <row r="152" spans="3:4" ht="12.75">
      <c r="C152" s="6">
        <f t="shared" si="2"/>
        <v>47</v>
      </c>
      <c r="D152" s="12">
        <f t="shared" si="1"/>
        <v>1.7875128117239897E-21</v>
      </c>
    </row>
    <row r="153" spans="3:4" ht="12.75">
      <c r="C153" s="6">
        <f t="shared" si="2"/>
        <v>48</v>
      </c>
      <c r="D153" s="12">
        <f t="shared" si="1"/>
        <v>4.787980745689226E-23</v>
      </c>
    </row>
    <row r="154" spans="3:4" ht="12.75">
      <c r="C154" s="6">
        <f>1+C153</f>
        <v>49</v>
      </c>
      <c r="D154" s="12">
        <f t="shared" si="1"/>
        <v>8.375476523071534E-25</v>
      </c>
    </row>
    <row r="155" spans="3:4" ht="12.75">
      <c r="C155" s="7">
        <f t="shared" si="2"/>
        <v>50</v>
      </c>
      <c r="D155" s="13">
        <f t="shared" si="1"/>
        <v>7.178979876918459E-27</v>
      </c>
    </row>
    <row r="156" spans="3:4" ht="12.75">
      <c r="C156" s="17" t="s">
        <v>11</v>
      </c>
      <c r="D156" s="20">
        <f>SUM(D105:D155)</f>
        <v>0.9999999999999959</v>
      </c>
    </row>
    <row r="158" ht="12.75">
      <c r="B158" t="s">
        <v>74</v>
      </c>
    </row>
    <row r="160" ht="12.75">
      <c r="B160" t="s">
        <v>75</v>
      </c>
    </row>
    <row r="162" spans="3:4" ht="12.75">
      <c r="C162" s="2" t="s">
        <v>62</v>
      </c>
      <c r="D162" s="10">
        <f>SUM(D105:D110)</f>
        <v>0.000722861721162374</v>
      </c>
    </row>
    <row r="164" ht="12.75">
      <c r="B164" t="s">
        <v>95</v>
      </c>
    </row>
    <row r="165" ht="12.75">
      <c r="B165" t="s">
        <v>94</v>
      </c>
    </row>
    <row r="167" ht="12.75">
      <c r="B167" s="1" t="s">
        <v>78</v>
      </c>
    </row>
    <row r="168" ht="12.75">
      <c r="B168" t="s">
        <v>77</v>
      </c>
    </row>
    <row r="169" ht="12.75">
      <c r="B169" t="s">
        <v>83</v>
      </c>
    </row>
    <row r="170" ht="12.75">
      <c r="B170" t="s">
        <v>84</v>
      </c>
    </row>
    <row r="172" ht="12.75">
      <c r="B172" t="s">
        <v>76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" sqref="C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Shun-Chen Niu</cp:lastModifiedBy>
  <dcterms:created xsi:type="dcterms:W3CDTF">1997-01-24T05:52:40Z</dcterms:created>
  <dcterms:modified xsi:type="dcterms:W3CDTF">2005-10-14T17:45:36Z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-1978365843</vt:i4>
  </property>
  <property fmtid="{D5CDD505-2E9C-101B-9397-08002B2CF9AE}" pid="3" name="_EmailSubject">
    <vt:lpwstr>Module 2 EXCEL files</vt:lpwstr>
  </property>
  <property fmtid="{D5CDD505-2E9C-101B-9397-08002B2CF9AE}" pid="4" name="_AuthorEmail">
    <vt:lpwstr>wiorkow@utdallas.edu</vt:lpwstr>
  </property>
  <property fmtid="{D5CDD505-2E9C-101B-9397-08002B2CF9AE}" pid="5" name="_AuthorEmailDisplayName">
    <vt:lpwstr>Wiorkowski, John J</vt:lpwstr>
  </property>
  <property fmtid="{D5CDD505-2E9C-101B-9397-08002B2CF9AE}" pid="6" name="_ReviewingToolsShownOnce">
    <vt:lpwstr/>
  </property>
</Properties>
</file>